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65" yWindow="-150" windowWidth="16380" windowHeight="12465" tabRatio="500"/>
  </bookViews>
  <sheets>
    <sheet name="17.02.2023" sheetId="3" r:id="rId1"/>
  </sheets>
  <definedNames>
    <definedName name="_xlnm.Print_Area" localSheetId="0">'17.02.2023'!$A$1:$T$43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5" i="3"/>
  <c r="I18"/>
  <c r="J18"/>
  <c r="J15" s="1"/>
  <c r="K18"/>
  <c r="L18"/>
  <c r="M18"/>
  <c r="H18"/>
  <c r="H19"/>
  <c r="I17"/>
  <c r="J17"/>
  <c r="K17"/>
  <c r="L17"/>
  <c r="M17"/>
  <c r="H17"/>
  <c r="I16"/>
  <c r="J16"/>
  <c r="K16"/>
  <c r="L16"/>
  <c r="M16"/>
  <c r="H16"/>
  <c r="M37"/>
  <c r="L37"/>
  <c r="K37"/>
  <c r="I15" l="1"/>
  <c r="K15"/>
  <c r="L15"/>
  <c r="M15"/>
  <c r="J23"/>
  <c r="K19" l="1"/>
  <c r="L19"/>
  <c r="M19"/>
  <c r="J19"/>
  <c r="J37" l="1"/>
  <c r="R37"/>
  <c r="Q37"/>
  <c r="I34" l="1"/>
  <c r="I21" l="1"/>
  <c r="L23" l="1"/>
  <c r="M23"/>
  <c r="I23"/>
  <c r="H23"/>
  <c r="R35"/>
  <c r="Q35"/>
  <c r="M35"/>
  <c r="L35"/>
  <c r="K35"/>
  <c r="J35"/>
  <c r="I35"/>
  <c r="H35"/>
  <c r="R23"/>
  <c r="Q23"/>
  <c r="R20"/>
  <c r="Q20"/>
  <c r="M20"/>
  <c r="L20"/>
  <c r="K20"/>
  <c r="J20"/>
  <c r="I20"/>
  <c r="H20"/>
  <c r="I19" l="1"/>
  <c r="Q19"/>
  <c r="Q18" s="1"/>
  <c r="R19"/>
  <c r="R15" s="1"/>
  <c r="R18" l="1"/>
  <c r="Q15"/>
</calcChain>
</file>

<file path=xl/sharedStrings.xml><?xml version="1.0" encoding="utf-8"?>
<sst xmlns="http://schemas.openxmlformats.org/spreadsheetml/2006/main" count="105" uniqueCount="78">
  <si>
    <t>к постановлению администрации</t>
  </si>
  <si>
    <t>Усть-Абаканского района</t>
  </si>
  <si>
    <t xml:space="preserve">РЕСУРСНОЕ ОБЕСПЕЧЕНИЕ </t>
  </si>
  <si>
    <t>Статус № п/п</t>
  </si>
  <si>
    <t>Ответственный исполнитель, соисполнители</t>
  </si>
  <si>
    <t>Код бюджетной классификации &lt;2&gt;</t>
  </si>
  <si>
    <t>Объемы бюджетных ассигнований по годам, рублей</t>
  </si>
  <si>
    <t>Основные направления реализации</t>
  </si>
  <si>
    <t>Связь с показателями муниципальной программы (номер показателя, характеризующего результат реализации основного мероприятия)</t>
  </si>
  <si>
    <t>ГРБС</t>
  </si>
  <si>
    <t>ЗзПр</t>
  </si>
  <si>
    <t>ЦСР</t>
  </si>
  <si>
    <t>ВР</t>
  </si>
  <si>
    <t>Муниципальная программа «Развитие туризма в Усть-Абаканском районе»</t>
  </si>
  <si>
    <t>Всего по муниципальной программе, в том числе</t>
  </si>
  <si>
    <t>х</t>
  </si>
  <si>
    <t>Республиканский бюджет Республики Хакасия</t>
  </si>
  <si>
    <t>УКМПСТ</t>
  </si>
  <si>
    <t xml:space="preserve"> </t>
  </si>
  <si>
    <t>40001 00000</t>
  </si>
  <si>
    <t>0801</t>
  </si>
  <si>
    <t>40001 01380</t>
  </si>
  <si>
    <t>Обеспечение деятельности МАУК "Музей "Салбык"</t>
  </si>
  <si>
    <t>-</t>
  </si>
  <si>
    <t>Мероприятие 1.1.2 Компенсация расходов местных бюджетов по оплате труда работникам бюджетной сферы на 2018 год</t>
  </si>
  <si>
    <r>
      <rPr>
        <sz val="12"/>
        <color rgb="FF000000"/>
        <rFont val="Times New Roman"/>
        <family val="1"/>
        <charset val="204"/>
      </rPr>
      <t xml:space="preserve">УКМПСТ </t>
    </r>
    <r>
      <rPr>
        <sz val="8"/>
        <color rgb="FF000000"/>
        <rFont val="Times New Roman"/>
        <family val="1"/>
        <charset val="204"/>
      </rPr>
      <t>(республиканский бюджет)</t>
    </r>
  </si>
  <si>
    <t>40001 79120</t>
  </si>
  <si>
    <t xml:space="preserve">УКМПСТ </t>
  </si>
  <si>
    <t>40002 22320</t>
  </si>
  <si>
    <t>Приобретение интерактивного оборудования, комплектование фондов музея, обустройство объектов туристического показа, обеспечение безопасности музейного фонда и развитие музеев</t>
  </si>
  <si>
    <t>Приобретение генератора, археологической песочницы</t>
  </si>
  <si>
    <t>Изготовление столов и лавок</t>
  </si>
  <si>
    <t>Укрепление МТБ (Интерактивный стол, беседки, 3D-очки)</t>
  </si>
  <si>
    <t>Разработка проектно-сметной документации на строительство музейного центра</t>
  </si>
  <si>
    <t>40003 22320</t>
  </si>
  <si>
    <t>реализации муниципальной программы</t>
  </si>
  <si>
    <t>Наименование                                                                                            муниципальной программы, 
основных мероприятий,
мероприятий</t>
  </si>
  <si>
    <t xml:space="preserve">Районный бюджет </t>
  </si>
  <si>
    <t>Основное мероприятие 3. Организация, координация туристической деятельности и продвижения туристического продукта.</t>
  </si>
  <si>
    <t>Мероприятие 3.1. Мероприятия в области туризма.</t>
  </si>
  <si>
    <t>Мероприятие 2.7. Разработка проектно-сметной документации на строительство объектов муниципальной собственности в сфере культуры. (софинансирование)</t>
  </si>
  <si>
    <t>Мероприятие 2.6. Разработка проектно-сметной документации на строительство объектов муниципальной собственности в сфере культуры.</t>
  </si>
  <si>
    <t>Мероприятие 2.5. Укрепление материально-технической базы муниципальных учреждений в сфере культуры. (софинансирование)</t>
  </si>
  <si>
    <t>Мероприятие 2.4. Укрепление материально-технической базы муниципальных учреждений в сфере культуры.</t>
  </si>
  <si>
    <t>Мероприятие 2.3. Укрепление материально-технической базы.</t>
  </si>
  <si>
    <t>Мероприятие 2.2. Обеспечение безопасности музейного фонда и развитие музеев.</t>
  </si>
  <si>
    <t>Мероприятие 2.1. Мероприятия в области туризма.</t>
  </si>
  <si>
    <t>Мероприятие 1.1. Обеспечение деятельности подведомственных учреждений (муниципальное автономное учреждение "Музей "Древние курганы Салбыкской степи").</t>
  </si>
  <si>
    <t>Основное мероприятие 1. Обеспечение развития отрасли туризма.</t>
  </si>
  <si>
    <t xml:space="preserve">Приложение </t>
  </si>
  <si>
    <t>Приложение 3</t>
  </si>
  <si>
    <t xml:space="preserve">Ожидаемый результат </t>
  </si>
  <si>
    <t>Увеличение количества туристов, посетивших Усть-Абаканский район, до 25,6 тыс. человек;
Увеличение количества иностранных граждан, посетивших Усть-Абаканский район, до 1050 человек;
Увеличение количества выставочных экспозиций в рамках участия в региональных, международных выставках, форумах, конференциях, слетах туристической направленности до 8 ед.</t>
  </si>
  <si>
    <r>
      <rPr>
        <sz val="12"/>
        <color rgb="FF000000"/>
        <rFont val="Times New Roman"/>
        <family val="1"/>
        <charset val="204"/>
      </rPr>
      <t xml:space="preserve">Организация и проведение событийных мероприятий в сфере туризма;
изготовление полиграфической продукции;
</t>
    </r>
    <r>
      <rPr>
        <sz val="12"/>
        <rFont val="Times New Roman"/>
        <family val="1"/>
        <charset val="204"/>
      </rPr>
      <t>участие в выставках, форумах, конференциях туристической направленности</t>
    </r>
  </si>
  <si>
    <t xml:space="preserve">Н.А. Потылицына </t>
  </si>
  <si>
    <t>40002 22170</t>
  </si>
  <si>
    <t>40002 71180</t>
  </si>
  <si>
    <t>40002 S1180</t>
  </si>
  <si>
    <t>муниципальной программы «Развитие туризма в Усть-Абаканском районе»</t>
  </si>
  <si>
    <t xml:space="preserve">к текстовой части </t>
  </si>
  <si>
    <t>Проетно-сметная документация на строительство сетей для электроснабжения МАУК "Музей "Салбык"</t>
  </si>
  <si>
    <t>Мероприятие 2.6. Строительство, реконструкция объектов муниципалной собственности, в том числе разработка проектно-сметной документации</t>
  </si>
  <si>
    <t>Мероприятие 2.7. Развитие музеев под открытым небом, в том числе разработка проектно-сметной документации</t>
  </si>
  <si>
    <t>Мероприятие 2.8. Развитие музеев под открытым небом, в том числе разработка проектно-сметной документации (софинансирование)</t>
  </si>
  <si>
    <t>Основное мероприятие 2. Содействие формированию туристической инфраструктуры и материально-технической базы.</t>
  </si>
  <si>
    <t>Мероприятие 2.9. Создание условий для формирования туристической инфраструктуры</t>
  </si>
  <si>
    <t>Первый заместитель Главы администрации Усть-Абаканского района по финансам и экономике - руководитель Управления финансов и экономики администрации Усть-Абаканского района</t>
  </si>
  <si>
    <r>
      <t xml:space="preserve">УКМПСТ </t>
    </r>
    <r>
      <rPr>
        <sz val="8"/>
        <color rgb="FF000000"/>
        <rFont val="Times New Roman"/>
        <family val="1"/>
        <charset val="204"/>
      </rPr>
      <t>(республиканский бюджет)</t>
    </r>
  </si>
  <si>
    <t>Н.А. Потылицына</t>
  </si>
  <si>
    <t>Монтаж электрооборудования на территории МАУК «Музей «Салбык»;                                                                         - проведение историко-культурной экспертизы земельного участка для строительства автомобильной дороги;                                                                                        - проведение работ по уточнению границ объекта культурного наследия федерального значения «Курганная группа Салбык».</t>
  </si>
  <si>
    <t>Основное мероприятие 4.                                      Региональный проект «Культурная среда»</t>
  </si>
  <si>
    <t>Мероприятие 4.1. Техническое оснащение региональных и муниципальных
музеев (в том числе софинансирование с республиканским  бюджетом)</t>
  </si>
  <si>
    <t>400А1 55900</t>
  </si>
  <si>
    <r>
      <t xml:space="preserve">УКМПСТ </t>
    </r>
    <r>
      <rPr>
        <sz val="8"/>
        <color rgb="FF000000"/>
        <rFont val="Times New Roman"/>
        <family val="1"/>
        <charset val="204"/>
      </rPr>
      <t>(федеральный бюджет)</t>
    </r>
  </si>
  <si>
    <t>Техническое оснащение МАУК "Музей "Салбык" (Приобретение оборудования и технических средств, необходимых для осуществления экспозиционно-выставочной деятельности)</t>
  </si>
  <si>
    <t>Федеральный бюджет</t>
  </si>
  <si>
    <t>Капитальный ремонт МАУК "Музей "Салбык" (2023 год);                                                                                                        Разработка ПСД смотровой площадки (2024 год)                                                                                                       Обустройство смотровой площадки (2025 год).</t>
  </si>
  <si>
    <t>от 28.12.2024г.   № 1253 - п</t>
  </si>
</sst>
</file>

<file path=xl/styles.xml><?xml version="1.0" encoding="utf-8"?>
<styleSheet xmlns="http://schemas.openxmlformats.org/spreadsheetml/2006/main">
  <numFmts count="1">
    <numFmt numFmtId="164" formatCode="0.0"/>
  </numFmts>
  <fonts count="15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000000"/>
      <name val="Calibri"/>
      <family val="2"/>
      <charset val="204"/>
    </font>
    <font>
      <b/>
      <sz val="18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rgb="FF0000FF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7" fillId="0" borderId="0" applyBorder="0" applyProtection="0"/>
  </cellStyleXfs>
  <cellXfs count="66">
    <xf numFmtId="0" fontId="0" fillId="0" borderId="0" xfId="0"/>
    <xf numFmtId="4" fontId="1" fillId="0" borderId="0" xfId="0" applyNumberFormat="1" applyFont="1" applyFill="1"/>
    <xf numFmtId="4" fontId="1" fillId="0" borderId="0" xfId="0" applyNumberFormat="1" applyFont="1" applyFill="1" applyAlignment="1"/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4" fontId="2" fillId="0" borderId="0" xfId="0" applyNumberFormat="1" applyFont="1" applyFill="1"/>
    <xf numFmtId="0" fontId="1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3" fontId="9" fillId="0" borderId="1" xfId="0" applyNumberFormat="1" applyFont="1" applyFill="1" applyBorder="1" applyAlignment="1">
      <alignment horizontal="center" vertical="top" wrapText="1"/>
    </xf>
    <xf numFmtId="3" fontId="5" fillId="0" borderId="1" xfId="0" applyNumberFormat="1" applyFont="1" applyFill="1" applyBorder="1" applyAlignment="1">
      <alignment horizontal="center" vertical="top" wrapText="1"/>
    </xf>
    <xf numFmtId="3" fontId="10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/>
    <xf numFmtId="0" fontId="0" fillId="0" borderId="0" xfId="0" applyFill="1"/>
    <xf numFmtId="0" fontId="5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4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5" fillId="0" borderId="0" xfId="0" applyFont="1" applyFill="1"/>
    <xf numFmtId="0" fontId="9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vertical="top"/>
    </xf>
    <xf numFmtId="0" fontId="0" fillId="0" borderId="0" xfId="0" applyFont="1" applyFill="1" applyAlignment="1">
      <alignment vertical="top"/>
    </xf>
    <xf numFmtId="0" fontId="5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/>
    </xf>
    <xf numFmtId="0" fontId="5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top"/>
    </xf>
    <xf numFmtId="0" fontId="12" fillId="0" borderId="0" xfId="0" applyFont="1" applyFill="1"/>
    <xf numFmtId="0" fontId="13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left" vertical="center" wrapText="1"/>
    </xf>
    <xf numFmtId="4" fontId="2" fillId="0" borderId="0" xfId="0" applyNumberFormat="1" applyFont="1" applyFill="1" applyAlignment="1">
      <alignment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right"/>
    </xf>
    <xf numFmtId="0" fontId="2" fillId="0" borderId="0" xfId="0" applyFont="1" applyFill="1"/>
    <xf numFmtId="49" fontId="2" fillId="0" borderId="0" xfId="0" applyNumberFormat="1" applyFont="1" applyFill="1"/>
    <xf numFmtId="0" fontId="14" fillId="0" borderId="0" xfId="0" applyFont="1" applyFill="1"/>
    <xf numFmtId="0" fontId="2" fillId="0" borderId="0" xfId="0" applyFont="1" applyFill="1" applyBorder="1" applyAlignment="1"/>
    <xf numFmtId="0" fontId="9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wrapText="1"/>
    </xf>
    <xf numFmtId="164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top" wrapText="1"/>
    </xf>
    <xf numFmtId="4" fontId="1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K44"/>
  <sheetViews>
    <sheetView tabSelected="1" view="pageBreakPreview" topLeftCell="B1" zoomScale="80" zoomScaleNormal="80" zoomScaleSheetLayoutView="80" workbookViewId="0">
      <selection activeCell="J4" sqref="J4"/>
    </sheetView>
  </sheetViews>
  <sheetFormatPr defaultColWidth="8.7109375" defaultRowHeight="15.75"/>
  <cols>
    <col min="1" max="1" width="19.140625" style="8" hidden="1" customWidth="1"/>
    <col min="2" max="2" width="43.42578125" style="8" customWidth="1"/>
    <col min="3" max="3" width="20" style="8" customWidth="1"/>
    <col min="4" max="5" width="8.7109375" style="8" hidden="1" customWidth="1"/>
    <col min="6" max="6" width="13.42578125" style="8" hidden="1" customWidth="1"/>
    <col min="7" max="7" width="8.7109375" style="8" hidden="1" customWidth="1"/>
    <col min="8" max="8" width="14.85546875" style="1" customWidth="1"/>
    <col min="9" max="9" width="16.7109375" style="1" customWidth="1"/>
    <col min="10" max="10" width="17.42578125" style="1" customWidth="1"/>
    <col min="11" max="11" width="16.5703125" style="1" customWidth="1"/>
    <col min="12" max="12" width="16.7109375" style="1" customWidth="1"/>
    <col min="13" max="13" width="17.5703125" style="1" customWidth="1"/>
    <col min="14" max="15" width="13.28515625" style="8" hidden="1" customWidth="1"/>
    <col min="16" max="16" width="26.7109375" style="8" hidden="1" customWidth="1"/>
    <col min="17" max="18" width="13.28515625" style="8" hidden="1" customWidth="1"/>
    <col min="19" max="19" width="26.7109375" style="8" hidden="1" customWidth="1"/>
    <col min="20" max="20" width="50.140625" style="21" customWidth="1"/>
    <col min="21" max="21" width="14" style="8" hidden="1" customWidth="1"/>
    <col min="22" max="22" width="13.5703125" style="8" customWidth="1"/>
    <col min="23" max="23" width="12.28515625" style="8" customWidth="1"/>
    <col min="24" max="24" width="13.140625" style="8" customWidth="1"/>
    <col min="25" max="1025" width="8.7109375" style="8"/>
    <col min="1026" max="16384" width="8.7109375" style="15"/>
  </cols>
  <sheetData>
    <row r="1" spans="1:1025" ht="18.75">
      <c r="K1" s="2"/>
      <c r="M1" s="2"/>
      <c r="N1" s="14"/>
      <c r="O1" s="14"/>
      <c r="P1" s="14"/>
      <c r="Q1" s="14"/>
      <c r="T1" s="53" t="s">
        <v>49</v>
      </c>
      <c r="U1" s="53"/>
    </row>
    <row r="2" spans="1:1025" ht="18.75">
      <c r="K2" s="2"/>
      <c r="M2" s="2"/>
      <c r="N2" s="14"/>
      <c r="O2" s="14"/>
      <c r="P2" s="14"/>
      <c r="Q2" s="14"/>
      <c r="T2" s="53" t="s">
        <v>0</v>
      </c>
      <c r="U2" s="53"/>
    </row>
    <row r="3" spans="1:1025" ht="18.75">
      <c r="K3" s="2"/>
      <c r="M3" s="2"/>
      <c r="N3" s="14"/>
      <c r="O3" s="14"/>
      <c r="P3" s="14"/>
      <c r="Q3" s="14"/>
      <c r="T3" s="53" t="s">
        <v>1</v>
      </c>
      <c r="U3" s="53"/>
    </row>
    <row r="4" spans="1:1025" ht="18.75">
      <c r="K4" s="2"/>
      <c r="M4" s="2"/>
      <c r="N4" s="14"/>
      <c r="O4" s="14"/>
      <c r="P4" s="14"/>
      <c r="Q4" s="14"/>
      <c r="T4" s="53" t="s">
        <v>77</v>
      </c>
      <c r="U4" s="53"/>
    </row>
    <row r="5" spans="1:1025" ht="18.75">
      <c r="K5" s="2"/>
      <c r="M5" s="2"/>
      <c r="N5" s="14"/>
      <c r="O5" s="14"/>
      <c r="P5" s="14"/>
      <c r="Q5" s="14"/>
      <c r="T5" s="16"/>
      <c r="U5" s="17"/>
    </row>
    <row r="6" spans="1:1025" ht="18.75">
      <c r="K6" s="2"/>
      <c r="M6" s="2"/>
      <c r="N6" s="14"/>
      <c r="O6" s="14"/>
      <c r="P6" s="14"/>
      <c r="Q6" s="14"/>
      <c r="T6" s="53" t="s">
        <v>50</v>
      </c>
      <c r="U6" s="53"/>
    </row>
    <row r="7" spans="1:1025" ht="18.75">
      <c r="K7" s="2"/>
      <c r="M7" s="2"/>
      <c r="N7" s="14"/>
      <c r="O7" s="14"/>
      <c r="P7" s="14"/>
      <c r="Q7" s="14"/>
      <c r="T7" s="18" t="s">
        <v>59</v>
      </c>
      <c r="U7" s="18"/>
    </row>
    <row r="8" spans="1:1025" ht="42.75" customHeight="1">
      <c r="J8" s="59"/>
      <c r="K8" s="59"/>
      <c r="M8" s="19"/>
      <c r="N8" s="20"/>
      <c r="O8" s="20"/>
      <c r="P8" s="20"/>
      <c r="Q8" s="20"/>
      <c r="T8" s="60" t="s">
        <v>58</v>
      </c>
      <c r="U8" s="60"/>
    </row>
    <row r="9" spans="1:1025" ht="28.5" customHeight="1">
      <c r="A9" s="61" t="s">
        <v>2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</row>
    <row r="10" spans="1:1025" ht="22.5">
      <c r="A10" s="61" t="s">
        <v>35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</row>
    <row r="11" spans="1:1025" ht="16.5" customHeight="1"/>
    <row r="12" spans="1:1025" ht="32.25" customHeight="1">
      <c r="A12" s="62" t="s">
        <v>3</v>
      </c>
      <c r="B12" s="63" t="s">
        <v>36</v>
      </c>
      <c r="C12" s="63" t="s">
        <v>4</v>
      </c>
      <c r="D12" s="64" t="s">
        <v>5</v>
      </c>
      <c r="E12" s="64"/>
      <c r="F12" s="64"/>
      <c r="G12" s="64"/>
      <c r="H12" s="62" t="s">
        <v>6</v>
      </c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3" t="s">
        <v>51</v>
      </c>
      <c r="T12" s="63" t="s">
        <v>7</v>
      </c>
      <c r="U12" s="65" t="s">
        <v>8</v>
      </c>
    </row>
    <row r="13" spans="1:1025" ht="35.25" customHeight="1">
      <c r="A13" s="62"/>
      <c r="B13" s="63"/>
      <c r="C13" s="63"/>
      <c r="D13" s="9" t="s">
        <v>9</v>
      </c>
      <c r="E13" s="9" t="s">
        <v>10</v>
      </c>
      <c r="F13" s="9" t="s">
        <v>11</v>
      </c>
      <c r="G13" s="9" t="s">
        <v>12</v>
      </c>
      <c r="H13" s="3">
        <v>2022</v>
      </c>
      <c r="I13" s="3">
        <v>2023</v>
      </c>
      <c r="J13" s="3">
        <v>2024</v>
      </c>
      <c r="K13" s="3">
        <v>2025</v>
      </c>
      <c r="L13" s="3">
        <v>2026</v>
      </c>
      <c r="M13" s="3">
        <v>2027</v>
      </c>
      <c r="N13" s="9"/>
      <c r="O13" s="9"/>
      <c r="P13" s="9"/>
      <c r="Q13" s="9">
        <v>2022</v>
      </c>
      <c r="R13" s="9">
        <v>2023</v>
      </c>
      <c r="S13" s="63"/>
      <c r="T13" s="63"/>
      <c r="U13" s="65"/>
    </row>
    <row r="14" spans="1:1025">
      <c r="A14" s="10">
        <v>1</v>
      </c>
      <c r="B14" s="10">
        <v>1</v>
      </c>
      <c r="C14" s="10">
        <v>2</v>
      </c>
      <c r="D14" s="10">
        <v>4</v>
      </c>
      <c r="E14" s="10">
        <v>5</v>
      </c>
      <c r="F14" s="10">
        <v>6</v>
      </c>
      <c r="G14" s="10">
        <v>7</v>
      </c>
      <c r="H14" s="4">
        <v>3</v>
      </c>
      <c r="I14" s="4">
        <v>4</v>
      </c>
      <c r="J14" s="4">
        <v>5</v>
      </c>
      <c r="K14" s="4">
        <v>6</v>
      </c>
      <c r="L14" s="4">
        <v>7</v>
      </c>
      <c r="M14" s="4">
        <v>8</v>
      </c>
      <c r="N14" s="10"/>
      <c r="O14" s="10"/>
      <c r="P14" s="10"/>
      <c r="Q14" s="10"/>
      <c r="R14" s="10">
        <v>10</v>
      </c>
      <c r="S14" s="10">
        <v>11</v>
      </c>
      <c r="T14" s="10">
        <v>9</v>
      </c>
      <c r="U14" s="10">
        <v>13</v>
      </c>
    </row>
    <row r="15" spans="1:1025" ht="60.95" customHeight="1">
      <c r="A15" s="46"/>
      <c r="B15" s="46" t="s">
        <v>13</v>
      </c>
      <c r="C15" s="22" t="s">
        <v>14</v>
      </c>
      <c r="D15" s="23" t="s">
        <v>15</v>
      </c>
      <c r="E15" s="23" t="s">
        <v>15</v>
      </c>
      <c r="F15" s="23" t="s">
        <v>15</v>
      </c>
      <c r="G15" s="23" t="s">
        <v>15</v>
      </c>
      <c r="H15" s="5">
        <f>H16+H17+H18</f>
        <v>5224610.0999999996</v>
      </c>
      <c r="I15" s="5">
        <f t="shared" ref="I15:M15" si="0">I16+I17+I18</f>
        <v>5067676.09</v>
      </c>
      <c r="J15" s="5">
        <f t="shared" si="0"/>
        <v>5505949.2300000004</v>
      </c>
      <c r="K15" s="5">
        <f t="shared" si="0"/>
        <v>2511438.19</v>
      </c>
      <c r="L15" s="5">
        <f t="shared" si="0"/>
        <v>2233374.64</v>
      </c>
      <c r="M15" s="5">
        <f t="shared" si="0"/>
        <v>2053301.5</v>
      </c>
      <c r="N15" s="11"/>
      <c r="O15" s="11"/>
      <c r="P15" s="11"/>
      <c r="Q15" s="11">
        <f>Q19</f>
        <v>1494500</v>
      </c>
      <c r="R15" s="11">
        <f>R19</f>
        <v>1494500</v>
      </c>
      <c r="S15" s="47"/>
      <c r="T15" s="48"/>
      <c r="U15" s="51"/>
    </row>
    <row r="16" spans="1:1025" s="26" customFormat="1" ht="31.5">
      <c r="A16" s="46"/>
      <c r="B16" s="46"/>
      <c r="C16" s="24" t="s">
        <v>75</v>
      </c>
      <c r="D16" s="10"/>
      <c r="E16" s="10"/>
      <c r="F16" s="10"/>
      <c r="G16" s="10"/>
      <c r="H16" s="6">
        <f>H38</f>
        <v>0</v>
      </c>
      <c r="I16" s="6">
        <f t="shared" ref="I16:M16" si="1">I38</f>
        <v>0</v>
      </c>
      <c r="J16" s="6">
        <f t="shared" si="1"/>
        <v>250000</v>
      </c>
      <c r="K16" s="6">
        <f t="shared" si="1"/>
        <v>0</v>
      </c>
      <c r="L16" s="6">
        <f t="shared" si="1"/>
        <v>0</v>
      </c>
      <c r="M16" s="6">
        <f t="shared" si="1"/>
        <v>0</v>
      </c>
      <c r="N16" s="12"/>
      <c r="O16" s="12"/>
      <c r="P16" s="12"/>
      <c r="Q16" s="12"/>
      <c r="R16" s="12"/>
      <c r="S16" s="47"/>
      <c r="T16" s="48"/>
      <c r="U16" s="51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25"/>
      <c r="BL16" s="25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5"/>
      <c r="CL16" s="25"/>
      <c r="CM16" s="25"/>
      <c r="CN16" s="25"/>
      <c r="CO16" s="25"/>
      <c r="CP16" s="25"/>
      <c r="CQ16" s="25"/>
      <c r="CR16" s="25"/>
      <c r="CS16" s="25"/>
      <c r="CT16" s="25"/>
      <c r="CU16" s="25"/>
      <c r="CV16" s="25"/>
      <c r="CW16" s="25"/>
      <c r="CX16" s="25"/>
      <c r="CY16" s="25"/>
      <c r="CZ16" s="25"/>
      <c r="DA16" s="25"/>
      <c r="DB16" s="25"/>
      <c r="DC16" s="25"/>
      <c r="DD16" s="25"/>
      <c r="DE16" s="25"/>
      <c r="DF16" s="25"/>
      <c r="DG16" s="25"/>
      <c r="DH16" s="25"/>
      <c r="DI16" s="25"/>
      <c r="DJ16" s="25"/>
      <c r="DK16" s="25"/>
      <c r="DL16" s="25"/>
      <c r="DM16" s="25"/>
      <c r="DN16" s="25"/>
      <c r="DO16" s="25"/>
      <c r="DP16" s="25"/>
      <c r="DQ16" s="25"/>
      <c r="DR16" s="25"/>
      <c r="DS16" s="25"/>
      <c r="DT16" s="25"/>
      <c r="DU16" s="25"/>
      <c r="DV16" s="25"/>
      <c r="DW16" s="25"/>
      <c r="DX16" s="25"/>
      <c r="DY16" s="25"/>
      <c r="DZ16" s="25"/>
      <c r="EA16" s="25"/>
      <c r="EB16" s="25"/>
      <c r="EC16" s="25"/>
      <c r="ED16" s="25"/>
      <c r="EE16" s="25"/>
      <c r="EF16" s="25"/>
      <c r="EG16" s="25"/>
      <c r="EH16" s="25"/>
      <c r="EI16" s="25"/>
      <c r="EJ16" s="25"/>
      <c r="EK16" s="25"/>
      <c r="EL16" s="25"/>
      <c r="EM16" s="25"/>
      <c r="EN16" s="25"/>
      <c r="EO16" s="25"/>
      <c r="EP16" s="25"/>
      <c r="EQ16" s="25"/>
      <c r="ER16" s="25"/>
      <c r="ES16" s="25"/>
      <c r="ET16" s="25"/>
      <c r="EU16" s="25"/>
      <c r="EV16" s="25"/>
      <c r="EW16" s="25"/>
      <c r="EX16" s="25"/>
      <c r="EY16" s="25"/>
      <c r="EZ16" s="25"/>
      <c r="FA16" s="25"/>
      <c r="FB16" s="25"/>
      <c r="FC16" s="25"/>
      <c r="FD16" s="25"/>
      <c r="FE16" s="25"/>
      <c r="FF16" s="25"/>
      <c r="FG16" s="25"/>
      <c r="FH16" s="25"/>
      <c r="FI16" s="25"/>
      <c r="FJ16" s="25"/>
      <c r="FK16" s="25"/>
      <c r="FL16" s="25"/>
      <c r="FM16" s="25"/>
      <c r="FN16" s="25"/>
      <c r="FO16" s="25"/>
      <c r="FP16" s="25"/>
      <c r="FQ16" s="25"/>
      <c r="FR16" s="25"/>
      <c r="FS16" s="25"/>
      <c r="FT16" s="25"/>
      <c r="FU16" s="25"/>
      <c r="FV16" s="25"/>
      <c r="FW16" s="25"/>
      <c r="FX16" s="25"/>
      <c r="FY16" s="25"/>
      <c r="FZ16" s="25"/>
      <c r="GA16" s="25"/>
      <c r="GB16" s="25"/>
      <c r="GC16" s="25"/>
      <c r="GD16" s="25"/>
      <c r="GE16" s="25"/>
      <c r="GF16" s="25"/>
      <c r="GG16" s="25"/>
      <c r="GH16" s="25"/>
      <c r="GI16" s="25"/>
      <c r="GJ16" s="25"/>
      <c r="GK16" s="25"/>
      <c r="GL16" s="25"/>
      <c r="GM16" s="25"/>
      <c r="GN16" s="25"/>
      <c r="GO16" s="25"/>
      <c r="GP16" s="25"/>
      <c r="GQ16" s="25"/>
      <c r="GR16" s="25"/>
      <c r="GS16" s="25"/>
      <c r="GT16" s="25"/>
      <c r="GU16" s="25"/>
      <c r="GV16" s="25"/>
      <c r="GW16" s="25"/>
      <c r="GX16" s="25"/>
      <c r="GY16" s="25"/>
      <c r="GZ16" s="25"/>
      <c r="HA16" s="25"/>
      <c r="HB16" s="25"/>
      <c r="HC16" s="25"/>
      <c r="HD16" s="25"/>
      <c r="HE16" s="25"/>
      <c r="HF16" s="25"/>
      <c r="HG16" s="25"/>
      <c r="HH16" s="25"/>
      <c r="HI16" s="25"/>
      <c r="HJ16" s="25"/>
      <c r="HK16" s="25"/>
      <c r="HL16" s="25"/>
      <c r="HM16" s="25"/>
      <c r="HN16" s="25"/>
      <c r="HO16" s="25"/>
      <c r="HP16" s="25"/>
      <c r="HQ16" s="25"/>
      <c r="HR16" s="25"/>
      <c r="HS16" s="25"/>
      <c r="HT16" s="25"/>
      <c r="HU16" s="25"/>
      <c r="HV16" s="25"/>
      <c r="HW16" s="25"/>
      <c r="HX16" s="25"/>
      <c r="HY16" s="25"/>
      <c r="HZ16" s="25"/>
      <c r="IA16" s="25"/>
      <c r="IB16" s="25"/>
      <c r="IC16" s="25"/>
      <c r="ID16" s="25"/>
      <c r="IE16" s="25"/>
      <c r="IF16" s="25"/>
      <c r="IG16" s="25"/>
      <c r="IH16" s="25"/>
      <c r="II16" s="25"/>
      <c r="IJ16" s="25"/>
      <c r="IK16" s="25"/>
      <c r="IL16" s="25"/>
      <c r="IM16" s="25"/>
      <c r="IN16" s="25"/>
      <c r="IO16" s="25"/>
      <c r="IP16" s="25"/>
      <c r="IQ16" s="25"/>
      <c r="IR16" s="25"/>
      <c r="IS16" s="25"/>
      <c r="IT16" s="25"/>
      <c r="IU16" s="25"/>
      <c r="IV16" s="25"/>
      <c r="IW16" s="25"/>
      <c r="IX16" s="25"/>
      <c r="IY16" s="25"/>
      <c r="IZ16" s="25"/>
      <c r="JA16" s="25"/>
      <c r="JB16" s="25"/>
      <c r="JC16" s="25"/>
      <c r="JD16" s="25"/>
      <c r="JE16" s="25"/>
      <c r="JF16" s="25"/>
      <c r="JG16" s="25"/>
      <c r="JH16" s="25"/>
      <c r="JI16" s="25"/>
      <c r="JJ16" s="25"/>
      <c r="JK16" s="25"/>
      <c r="JL16" s="25"/>
      <c r="JM16" s="25"/>
      <c r="JN16" s="25"/>
      <c r="JO16" s="25"/>
      <c r="JP16" s="25"/>
      <c r="JQ16" s="25"/>
      <c r="JR16" s="25"/>
      <c r="JS16" s="25"/>
      <c r="JT16" s="25"/>
      <c r="JU16" s="25"/>
      <c r="JV16" s="25"/>
      <c r="JW16" s="25"/>
      <c r="JX16" s="25"/>
      <c r="JY16" s="25"/>
      <c r="JZ16" s="25"/>
      <c r="KA16" s="25"/>
      <c r="KB16" s="25"/>
      <c r="KC16" s="25"/>
      <c r="KD16" s="25"/>
      <c r="KE16" s="25"/>
      <c r="KF16" s="25"/>
      <c r="KG16" s="25"/>
      <c r="KH16" s="25"/>
      <c r="KI16" s="25"/>
      <c r="KJ16" s="25"/>
      <c r="KK16" s="25"/>
      <c r="KL16" s="25"/>
      <c r="KM16" s="25"/>
      <c r="KN16" s="25"/>
      <c r="KO16" s="25"/>
      <c r="KP16" s="25"/>
      <c r="KQ16" s="25"/>
      <c r="KR16" s="25"/>
      <c r="KS16" s="25"/>
      <c r="KT16" s="25"/>
      <c r="KU16" s="25"/>
      <c r="KV16" s="25"/>
      <c r="KW16" s="25"/>
      <c r="KX16" s="25"/>
      <c r="KY16" s="25"/>
      <c r="KZ16" s="25"/>
      <c r="LA16" s="25"/>
      <c r="LB16" s="25"/>
      <c r="LC16" s="25"/>
      <c r="LD16" s="25"/>
      <c r="LE16" s="25"/>
      <c r="LF16" s="25"/>
      <c r="LG16" s="25"/>
      <c r="LH16" s="25"/>
      <c r="LI16" s="25"/>
      <c r="LJ16" s="25"/>
      <c r="LK16" s="25"/>
      <c r="LL16" s="25"/>
      <c r="LM16" s="25"/>
      <c r="LN16" s="25"/>
      <c r="LO16" s="25"/>
      <c r="LP16" s="25"/>
      <c r="LQ16" s="25"/>
      <c r="LR16" s="25"/>
      <c r="LS16" s="25"/>
      <c r="LT16" s="25"/>
      <c r="LU16" s="25"/>
      <c r="LV16" s="25"/>
      <c r="LW16" s="25"/>
      <c r="LX16" s="25"/>
      <c r="LY16" s="25"/>
      <c r="LZ16" s="25"/>
      <c r="MA16" s="25"/>
      <c r="MB16" s="25"/>
      <c r="MC16" s="25"/>
      <c r="MD16" s="25"/>
      <c r="ME16" s="25"/>
      <c r="MF16" s="25"/>
      <c r="MG16" s="25"/>
      <c r="MH16" s="25"/>
      <c r="MI16" s="25"/>
      <c r="MJ16" s="25"/>
      <c r="MK16" s="25"/>
      <c r="ML16" s="25"/>
      <c r="MM16" s="25"/>
      <c r="MN16" s="25"/>
      <c r="MO16" s="25"/>
      <c r="MP16" s="25"/>
      <c r="MQ16" s="25"/>
      <c r="MR16" s="25"/>
      <c r="MS16" s="25"/>
      <c r="MT16" s="25"/>
      <c r="MU16" s="25"/>
      <c r="MV16" s="25"/>
      <c r="MW16" s="25"/>
      <c r="MX16" s="25"/>
      <c r="MY16" s="25"/>
      <c r="MZ16" s="25"/>
      <c r="NA16" s="25"/>
      <c r="NB16" s="25"/>
      <c r="NC16" s="25"/>
      <c r="ND16" s="25"/>
      <c r="NE16" s="25"/>
      <c r="NF16" s="25"/>
      <c r="NG16" s="25"/>
      <c r="NH16" s="25"/>
      <c r="NI16" s="25"/>
      <c r="NJ16" s="25"/>
      <c r="NK16" s="25"/>
      <c r="NL16" s="25"/>
      <c r="NM16" s="25"/>
      <c r="NN16" s="25"/>
      <c r="NO16" s="25"/>
      <c r="NP16" s="25"/>
      <c r="NQ16" s="25"/>
      <c r="NR16" s="25"/>
      <c r="NS16" s="25"/>
      <c r="NT16" s="25"/>
      <c r="NU16" s="25"/>
      <c r="NV16" s="25"/>
      <c r="NW16" s="25"/>
      <c r="NX16" s="25"/>
      <c r="NY16" s="25"/>
      <c r="NZ16" s="25"/>
      <c r="OA16" s="25"/>
      <c r="OB16" s="25"/>
      <c r="OC16" s="25"/>
      <c r="OD16" s="25"/>
      <c r="OE16" s="25"/>
      <c r="OF16" s="25"/>
      <c r="OG16" s="25"/>
      <c r="OH16" s="25"/>
      <c r="OI16" s="25"/>
      <c r="OJ16" s="25"/>
      <c r="OK16" s="25"/>
      <c r="OL16" s="25"/>
      <c r="OM16" s="25"/>
      <c r="ON16" s="25"/>
      <c r="OO16" s="25"/>
      <c r="OP16" s="25"/>
      <c r="OQ16" s="25"/>
      <c r="OR16" s="25"/>
      <c r="OS16" s="25"/>
      <c r="OT16" s="25"/>
      <c r="OU16" s="25"/>
      <c r="OV16" s="25"/>
      <c r="OW16" s="25"/>
      <c r="OX16" s="25"/>
      <c r="OY16" s="25"/>
      <c r="OZ16" s="25"/>
      <c r="PA16" s="25"/>
      <c r="PB16" s="25"/>
      <c r="PC16" s="25"/>
      <c r="PD16" s="25"/>
      <c r="PE16" s="25"/>
      <c r="PF16" s="25"/>
      <c r="PG16" s="25"/>
      <c r="PH16" s="25"/>
      <c r="PI16" s="25"/>
      <c r="PJ16" s="25"/>
      <c r="PK16" s="25"/>
      <c r="PL16" s="25"/>
      <c r="PM16" s="25"/>
      <c r="PN16" s="25"/>
      <c r="PO16" s="25"/>
      <c r="PP16" s="25"/>
      <c r="PQ16" s="25"/>
      <c r="PR16" s="25"/>
      <c r="PS16" s="25"/>
      <c r="PT16" s="25"/>
      <c r="PU16" s="25"/>
      <c r="PV16" s="25"/>
      <c r="PW16" s="25"/>
      <c r="PX16" s="25"/>
      <c r="PY16" s="25"/>
      <c r="PZ16" s="25"/>
      <c r="QA16" s="25"/>
      <c r="QB16" s="25"/>
      <c r="QC16" s="25"/>
      <c r="QD16" s="25"/>
      <c r="QE16" s="25"/>
      <c r="QF16" s="25"/>
      <c r="QG16" s="25"/>
      <c r="QH16" s="25"/>
      <c r="QI16" s="25"/>
      <c r="QJ16" s="25"/>
      <c r="QK16" s="25"/>
      <c r="QL16" s="25"/>
      <c r="QM16" s="25"/>
      <c r="QN16" s="25"/>
      <c r="QO16" s="25"/>
      <c r="QP16" s="25"/>
      <c r="QQ16" s="25"/>
      <c r="QR16" s="25"/>
      <c r="QS16" s="25"/>
      <c r="QT16" s="25"/>
      <c r="QU16" s="25"/>
      <c r="QV16" s="25"/>
      <c r="QW16" s="25"/>
      <c r="QX16" s="25"/>
      <c r="QY16" s="25"/>
      <c r="QZ16" s="25"/>
      <c r="RA16" s="25"/>
      <c r="RB16" s="25"/>
      <c r="RC16" s="25"/>
      <c r="RD16" s="25"/>
      <c r="RE16" s="25"/>
      <c r="RF16" s="25"/>
      <c r="RG16" s="25"/>
      <c r="RH16" s="25"/>
      <c r="RI16" s="25"/>
      <c r="RJ16" s="25"/>
      <c r="RK16" s="25"/>
      <c r="RL16" s="25"/>
      <c r="RM16" s="25"/>
      <c r="RN16" s="25"/>
      <c r="RO16" s="25"/>
      <c r="RP16" s="25"/>
      <c r="RQ16" s="25"/>
      <c r="RR16" s="25"/>
      <c r="RS16" s="25"/>
      <c r="RT16" s="25"/>
      <c r="RU16" s="25"/>
      <c r="RV16" s="25"/>
      <c r="RW16" s="25"/>
      <c r="RX16" s="25"/>
      <c r="RY16" s="25"/>
      <c r="RZ16" s="25"/>
      <c r="SA16" s="25"/>
      <c r="SB16" s="25"/>
      <c r="SC16" s="25"/>
      <c r="SD16" s="25"/>
      <c r="SE16" s="25"/>
      <c r="SF16" s="25"/>
      <c r="SG16" s="25"/>
      <c r="SH16" s="25"/>
      <c r="SI16" s="25"/>
      <c r="SJ16" s="25"/>
      <c r="SK16" s="25"/>
      <c r="SL16" s="25"/>
      <c r="SM16" s="25"/>
      <c r="SN16" s="25"/>
      <c r="SO16" s="25"/>
      <c r="SP16" s="25"/>
      <c r="SQ16" s="25"/>
      <c r="SR16" s="25"/>
      <c r="SS16" s="25"/>
      <c r="ST16" s="25"/>
      <c r="SU16" s="25"/>
      <c r="SV16" s="25"/>
      <c r="SW16" s="25"/>
      <c r="SX16" s="25"/>
      <c r="SY16" s="25"/>
      <c r="SZ16" s="25"/>
      <c r="TA16" s="25"/>
      <c r="TB16" s="25"/>
      <c r="TC16" s="25"/>
      <c r="TD16" s="25"/>
      <c r="TE16" s="25"/>
      <c r="TF16" s="25"/>
      <c r="TG16" s="25"/>
      <c r="TH16" s="25"/>
      <c r="TI16" s="25"/>
      <c r="TJ16" s="25"/>
      <c r="TK16" s="25"/>
      <c r="TL16" s="25"/>
      <c r="TM16" s="25"/>
      <c r="TN16" s="25"/>
      <c r="TO16" s="25"/>
      <c r="TP16" s="25"/>
      <c r="TQ16" s="25"/>
      <c r="TR16" s="25"/>
      <c r="TS16" s="25"/>
      <c r="TT16" s="25"/>
      <c r="TU16" s="25"/>
      <c r="TV16" s="25"/>
      <c r="TW16" s="25"/>
      <c r="TX16" s="25"/>
      <c r="TY16" s="25"/>
      <c r="TZ16" s="25"/>
      <c r="UA16" s="25"/>
      <c r="UB16" s="25"/>
      <c r="UC16" s="25"/>
      <c r="UD16" s="25"/>
      <c r="UE16" s="25"/>
      <c r="UF16" s="25"/>
      <c r="UG16" s="25"/>
      <c r="UH16" s="25"/>
      <c r="UI16" s="25"/>
      <c r="UJ16" s="25"/>
      <c r="UK16" s="25"/>
      <c r="UL16" s="25"/>
      <c r="UM16" s="25"/>
      <c r="UN16" s="25"/>
      <c r="UO16" s="25"/>
      <c r="UP16" s="25"/>
      <c r="UQ16" s="25"/>
      <c r="UR16" s="25"/>
      <c r="US16" s="25"/>
      <c r="UT16" s="25"/>
      <c r="UU16" s="25"/>
      <c r="UV16" s="25"/>
      <c r="UW16" s="25"/>
      <c r="UX16" s="25"/>
      <c r="UY16" s="25"/>
      <c r="UZ16" s="25"/>
      <c r="VA16" s="25"/>
      <c r="VB16" s="25"/>
      <c r="VC16" s="25"/>
      <c r="VD16" s="25"/>
      <c r="VE16" s="25"/>
      <c r="VF16" s="25"/>
      <c r="VG16" s="25"/>
      <c r="VH16" s="25"/>
      <c r="VI16" s="25"/>
      <c r="VJ16" s="25"/>
      <c r="VK16" s="25"/>
      <c r="VL16" s="25"/>
      <c r="VM16" s="25"/>
      <c r="VN16" s="25"/>
      <c r="VO16" s="25"/>
      <c r="VP16" s="25"/>
      <c r="VQ16" s="25"/>
      <c r="VR16" s="25"/>
      <c r="VS16" s="25"/>
      <c r="VT16" s="25"/>
      <c r="VU16" s="25"/>
      <c r="VV16" s="25"/>
      <c r="VW16" s="25"/>
      <c r="VX16" s="25"/>
      <c r="VY16" s="25"/>
      <c r="VZ16" s="25"/>
      <c r="WA16" s="25"/>
      <c r="WB16" s="25"/>
      <c r="WC16" s="25"/>
      <c r="WD16" s="25"/>
      <c r="WE16" s="25"/>
      <c r="WF16" s="25"/>
      <c r="WG16" s="25"/>
      <c r="WH16" s="25"/>
      <c r="WI16" s="25"/>
      <c r="WJ16" s="25"/>
      <c r="WK16" s="25"/>
      <c r="WL16" s="25"/>
      <c r="WM16" s="25"/>
      <c r="WN16" s="25"/>
      <c r="WO16" s="25"/>
      <c r="WP16" s="25"/>
      <c r="WQ16" s="25"/>
      <c r="WR16" s="25"/>
      <c r="WS16" s="25"/>
      <c r="WT16" s="25"/>
      <c r="WU16" s="25"/>
      <c r="WV16" s="25"/>
      <c r="WW16" s="25"/>
      <c r="WX16" s="25"/>
      <c r="WY16" s="25"/>
      <c r="WZ16" s="25"/>
      <c r="XA16" s="25"/>
      <c r="XB16" s="25"/>
      <c r="XC16" s="25"/>
      <c r="XD16" s="25"/>
      <c r="XE16" s="25"/>
      <c r="XF16" s="25"/>
      <c r="XG16" s="25"/>
      <c r="XH16" s="25"/>
      <c r="XI16" s="25"/>
      <c r="XJ16" s="25"/>
      <c r="XK16" s="25"/>
      <c r="XL16" s="25"/>
      <c r="XM16" s="25"/>
      <c r="XN16" s="25"/>
      <c r="XO16" s="25"/>
      <c r="XP16" s="25"/>
      <c r="XQ16" s="25"/>
      <c r="XR16" s="25"/>
      <c r="XS16" s="25"/>
      <c r="XT16" s="25"/>
      <c r="XU16" s="25"/>
      <c r="XV16" s="25"/>
      <c r="XW16" s="25"/>
      <c r="XX16" s="25"/>
      <c r="XY16" s="25"/>
      <c r="XZ16" s="25"/>
      <c r="YA16" s="25"/>
      <c r="YB16" s="25"/>
      <c r="YC16" s="25"/>
      <c r="YD16" s="25"/>
      <c r="YE16" s="25"/>
      <c r="YF16" s="25"/>
      <c r="YG16" s="25"/>
      <c r="YH16" s="25"/>
      <c r="YI16" s="25"/>
      <c r="YJ16" s="25"/>
      <c r="YK16" s="25"/>
      <c r="YL16" s="25"/>
      <c r="YM16" s="25"/>
      <c r="YN16" s="25"/>
      <c r="YO16" s="25"/>
      <c r="YP16" s="25"/>
      <c r="YQ16" s="25"/>
      <c r="YR16" s="25"/>
      <c r="YS16" s="25"/>
      <c r="YT16" s="25"/>
      <c r="YU16" s="25"/>
      <c r="YV16" s="25"/>
      <c r="YW16" s="25"/>
      <c r="YX16" s="25"/>
      <c r="YY16" s="25"/>
      <c r="YZ16" s="25"/>
      <c r="ZA16" s="25"/>
      <c r="ZB16" s="25"/>
      <c r="ZC16" s="25"/>
      <c r="ZD16" s="25"/>
      <c r="ZE16" s="25"/>
      <c r="ZF16" s="25"/>
      <c r="ZG16" s="25"/>
      <c r="ZH16" s="25"/>
      <c r="ZI16" s="25"/>
      <c r="ZJ16" s="25"/>
      <c r="ZK16" s="25"/>
      <c r="ZL16" s="25"/>
      <c r="ZM16" s="25"/>
      <c r="ZN16" s="25"/>
      <c r="ZO16" s="25"/>
      <c r="ZP16" s="25"/>
      <c r="ZQ16" s="25"/>
      <c r="ZR16" s="25"/>
      <c r="ZS16" s="25"/>
      <c r="ZT16" s="25"/>
      <c r="ZU16" s="25"/>
      <c r="ZV16" s="25"/>
      <c r="ZW16" s="25"/>
      <c r="ZX16" s="25"/>
      <c r="ZY16" s="25"/>
      <c r="ZZ16" s="25"/>
      <c r="AAA16" s="25"/>
      <c r="AAB16" s="25"/>
      <c r="AAC16" s="25"/>
      <c r="AAD16" s="25"/>
      <c r="AAE16" s="25"/>
      <c r="AAF16" s="25"/>
      <c r="AAG16" s="25"/>
      <c r="AAH16" s="25"/>
      <c r="AAI16" s="25"/>
      <c r="AAJ16" s="25"/>
      <c r="AAK16" s="25"/>
      <c r="AAL16" s="25"/>
      <c r="AAM16" s="25"/>
      <c r="AAN16" s="25"/>
      <c r="AAO16" s="25"/>
      <c r="AAP16" s="25"/>
      <c r="AAQ16" s="25"/>
      <c r="AAR16" s="25"/>
      <c r="AAS16" s="25"/>
      <c r="AAT16" s="25"/>
      <c r="AAU16" s="25"/>
      <c r="AAV16" s="25"/>
      <c r="AAW16" s="25"/>
      <c r="AAX16" s="25"/>
      <c r="AAY16" s="25"/>
      <c r="AAZ16" s="25"/>
      <c r="ABA16" s="25"/>
      <c r="ABB16" s="25"/>
      <c r="ABC16" s="25"/>
      <c r="ABD16" s="25"/>
      <c r="ABE16" s="25"/>
      <c r="ABF16" s="25"/>
      <c r="ABG16" s="25"/>
      <c r="ABH16" s="25"/>
      <c r="ABI16" s="25"/>
      <c r="ABJ16" s="25"/>
      <c r="ABK16" s="25"/>
      <c r="ABL16" s="25"/>
      <c r="ABM16" s="25"/>
      <c r="ABN16" s="25"/>
      <c r="ABO16" s="25"/>
      <c r="ABP16" s="25"/>
      <c r="ABQ16" s="25"/>
      <c r="ABR16" s="25"/>
      <c r="ABS16" s="25"/>
      <c r="ABT16" s="25"/>
      <c r="ABU16" s="25"/>
      <c r="ABV16" s="25"/>
      <c r="ABW16" s="25"/>
      <c r="ABX16" s="25"/>
      <c r="ABY16" s="25"/>
      <c r="ABZ16" s="25"/>
      <c r="ACA16" s="25"/>
      <c r="ACB16" s="25"/>
      <c r="ACC16" s="25"/>
      <c r="ACD16" s="25"/>
      <c r="ACE16" s="25"/>
      <c r="ACF16" s="25"/>
      <c r="ACG16" s="25"/>
      <c r="ACH16" s="25"/>
      <c r="ACI16" s="25"/>
      <c r="ACJ16" s="25"/>
      <c r="ACK16" s="25"/>
      <c r="ACL16" s="25"/>
      <c r="ACM16" s="25"/>
      <c r="ACN16" s="25"/>
      <c r="ACO16" s="25"/>
      <c r="ACP16" s="25"/>
      <c r="ACQ16" s="25"/>
      <c r="ACR16" s="25"/>
      <c r="ACS16" s="25"/>
      <c r="ACT16" s="25"/>
      <c r="ACU16" s="25"/>
      <c r="ACV16" s="25"/>
      <c r="ACW16" s="25"/>
      <c r="ACX16" s="25"/>
      <c r="ACY16" s="25"/>
      <c r="ACZ16" s="25"/>
      <c r="ADA16" s="25"/>
      <c r="ADB16" s="25"/>
      <c r="ADC16" s="25"/>
      <c r="ADD16" s="25"/>
      <c r="ADE16" s="25"/>
      <c r="ADF16" s="25"/>
      <c r="ADG16" s="25"/>
      <c r="ADH16" s="25"/>
      <c r="ADI16" s="25"/>
      <c r="ADJ16" s="25"/>
      <c r="ADK16" s="25"/>
      <c r="ADL16" s="25"/>
      <c r="ADM16" s="25"/>
      <c r="ADN16" s="25"/>
      <c r="ADO16" s="25"/>
      <c r="ADP16" s="25"/>
      <c r="ADQ16" s="25"/>
      <c r="ADR16" s="25"/>
      <c r="ADS16" s="25"/>
      <c r="ADT16" s="25"/>
      <c r="ADU16" s="25"/>
      <c r="ADV16" s="25"/>
      <c r="ADW16" s="25"/>
      <c r="ADX16" s="25"/>
      <c r="ADY16" s="25"/>
      <c r="ADZ16" s="25"/>
      <c r="AEA16" s="25"/>
      <c r="AEB16" s="25"/>
      <c r="AEC16" s="25"/>
      <c r="AED16" s="25"/>
      <c r="AEE16" s="25"/>
      <c r="AEF16" s="25"/>
      <c r="AEG16" s="25"/>
      <c r="AEH16" s="25"/>
      <c r="AEI16" s="25"/>
      <c r="AEJ16" s="25"/>
      <c r="AEK16" s="25"/>
      <c r="AEL16" s="25"/>
      <c r="AEM16" s="25"/>
      <c r="AEN16" s="25"/>
      <c r="AEO16" s="25"/>
      <c r="AEP16" s="25"/>
      <c r="AEQ16" s="25"/>
      <c r="AER16" s="25"/>
      <c r="AES16" s="25"/>
      <c r="AET16" s="25"/>
      <c r="AEU16" s="25"/>
      <c r="AEV16" s="25"/>
      <c r="AEW16" s="25"/>
      <c r="AEX16" s="25"/>
      <c r="AEY16" s="25"/>
      <c r="AEZ16" s="25"/>
      <c r="AFA16" s="25"/>
      <c r="AFB16" s="25"/>
      <c r="AFC16" s="25"/>
      <c r="AFD16" s="25"/>
      <c r="AFE16" s="25"/>
      <c r="AFF16" s="25"/>
      <c r="AFG16" s="25"/>
      <c r="AFH16" s="25"/>
      <c r="AFI16" s="25"/>
      <c r="AFJ16" s="25"/>
      <c r="AFK16" s="25"/>
      <c r="AFL16" s="25"/>
      <c r="AFM16" s="25"/>
      <c r="AFN16" s="25"/>
      <c r="AFO16" s="25"/>
      <c r="AFP16" s="25"/>
      <c r="AFQ16" s="25"/>
      <c r="AFR16" s="25"/>
      <c r="AFS16" s="25"/>
      <c r="AFT16" s="25"/>
      <c r="AFU16" s="25"/>
      <c r="AFV16" s="25"/>
      <c r="AFW16" s="25"/>
      <c r="AFX16" s="25"/>
      <c r="AFY16" s="25"/>
      <c r="AFZ16" s="25"/>
      <c r="AGA16" s="25"/>
      <c r="AGB16" s="25"/>
      <c r="AGC16" s="25"/>
      <c r="AGD16" s="25"/>
      <c r="AGE16" s="25"/>
      <c r="AGF16" s="25"/>
      <c r="AGG16" s="25"/>
      <c r="AGH16" s="25"/>
      <c r="AGI16" s="25"/>
      <c r="AGJ16" s="25"/>
      <c r="AGK16" s="25"/>
      <c r="AGL16" s="25"/>
      <c r="AGM16" s="25"/>
      <c r="AGN16" s="25"/>
      <c r="AGO16" s="25"/>
      <c r="AGP16" s="25"/>
      <c r="AGQ16" s="25"/>
      <c r="AGR16" s="25"/>
      <c r="AGS16" s="25"/>
      <c r="AGT16" s="25"/>
      <c r="AGU16" s="25"/>
      <c r="AGV16" s="25"/>
      <c r="AGW16" s="25"/>
      <c r="AGX16" s="25"/>
      <c r="AGY16" s="25"/>
      <c r="AGZ16" s="25"/>
      <c r="AHA16" s="25"/>
      <c r="AHB16" s="25"/>
      <c r="AHC16" s="25"/>
      <c r="AHD16" s="25"/>
      <c r="AHE16" s="25"/>
      <c r="AHF16" s="25"/>
      <c r="AHG16" s="25"/>
      <c r="AHH16" s="25"/>
      <c r="AHI16" s="25"/>
      <c r="AHJ16" s="25"/>
      <c r="AHK16" s="25"/>
      <c r="AHL16" s="25"/>
      <c r="AHM16" s="25"/>
      <c r="AHN16" s="25"/>
      <c r="AHO16" s="25"/>
      <c r="AHP16" s="25"/>
      <c r="AHQ16" s="25"/>
      <c r="AHR16" s="25"/>
      <c r="AHS16" s="25"/>
      <c r="AHT16" s="25"/>
      <c r="AHU16" s="25"/>
      <c r="AHV16" s="25"/>
      <c r="AHW16" s="25"/>
      <c r="AHX16" s="25"/>
      <c r="AHY16" s="25"/>
      <c r="AHZ16" s="25"/>
      <c r="AIA16" s="25"/>
      <c r="AIB16" s="25"/>
      <c r="AIC16" s="25"/>
      <c r="AID16" s="25"/>
      <c r="AIE16" s="25"/>
      <c r="AIF16" s="25"/>
      <c r="AIG16" s="25"/>
      <c r="AIH16" s="25"/>
      <c r="AII16" s="25"/>
      <c r="AIJ16" s="25"/>
      <c r="AIK16" s="25"/>
      <c r="AIL16" s="25"/>
      <c r="AIM16" s="25"/>
      <c r="AIN16" s="25"/>
      <c r="AIO16" s="25"/>
      <c r="AIP16" s="25"/>
      <c r="AIQ16" s="25"/>
      <c r="AIR16" s="25"/>
      <c r="AIS16" s="25"/>
      <c r="AIT16" s="25"/>
      <c r="AIU16" s="25"/>
      <c r="AIV16" s="25"/>
      <c r="AIW16" s="25"/>
      <c r="AIX16" s="25"/>
      <c r="AIY16" s="25"/>
      <c r="AIZ16" s="25"/>
      <c r="AJA16" s="25"/>
      <c r="AJB16" s="25"/>
      <c r="AJC16" s="25"/>
      <c r="AJD16" s="25"/>
      <c r="AJE16" s="25"/>
      <c r="AJF16" s="25"/>
      <c r="AJG16" s="25"/>
      <c r="AJH16" s="25"/>
      <c r="AJI16" s="25"/>
      <c r="AJJ16" s="25"/>
      <c r="AJK16" s="25"/>
      <c r="AJL16" s="25"/>
      <c r="AJM16" s="25"/>
      <c r="AJN16" s="25"/>
      <c r="AJO16" s="25"/>
      <c r="AJP16" s="25"/>
      <c r="AJQ16" s="25"/>
      <c r="AJR16" s="25"/>
      <c r="AJS16" s="25"/>
      <c r="AJT16" s="25"/>
      <c r="AJU16" s="25"/>
      <c r="AJV16" s="25"/>
      <c r="AJW16" s="25"/>
      <c r="AJX16" s="25"/>
      <c r="AJY16" s="25"/>
      <c r="AJZ16" s="25"/>
      <c r="AKA16" s="25"/>
      <c r="AKB16" s="25"/>
      <c r="AKC16" s="25"/>
      <c r="AKD16" s="25"/>
      <c r="AKE16" s="25"/>
      <c r="AKF16" s="25"/>
      <c r="AKG16" s="25"/>
      <c r="AKH16" s="25"/>
      <c r="AKI16" s="25"/>
      <c r="AKJ16" s="25"/>
      <c r="AKK16" s="25"/>
      <c r="AKL16" s="25"/>
      <c r="AKM16" s="25"/>
      <c r="AKN16" s="25"/>
      <c r="AKO16" s="25"/>
      <c r="AKP16" s="25"/>
      <c r="AKQ16" s="25"/>
      <c r="AKR16" s="25"/>
      <c r="AKS16" s="25"/>
      <c r="AKT16" s="25"/>
      <c r="AKU16" s="25"/>
      <c r="AKV16" s="25"/>
      <c r="AKW16" s="25"/>
      <c r="AKX16" s="25"/>
      <c r="AKY16" s="25"/>
      <c r="AKZ16" s="25"/>
      <c r="ALA16" s="25"/>
      <c r="ALB16" s="25"/>
      <c r="ALC16" s="25"/>
      <c r="ALD16" s="25"/>
      <c r="ALE16" s="25"/>
      <c r="ALF16" s="25"/>
      <c r="ALG16" s="25"/>
      <c r="ALH16" s="25"/>
      <c r="ALI16" s="25"/>
      <c r="ALJ16" s="25"/>
      <c r="ALK16" s="25"/>
      <c r="ALL16" s="25"/>
      <c r="ALM16" s="25"/>
      <c r="ALN16" s="25"/>
      <c r="ALO16" s="25"/>
      <c r="ALP16" s="25"/>
      <c r="ALQ16" s="25"/>
      <c r="ALR16" s="25"/>
      <c r="ALS16" s="25"/>
      <c r="ALT16" s="25"/>
      <c r="ALU16" s="25"/>
      <c r="ALV16" s="25"/>
      <c r="ALW16" s="25"/>
      <c r="ALX16" s="25"/>
      <c r="ALY16" s="25"/>
      <c r="ALZ16" s="25"/>
      <c r="AMA16" s="25"/>
      <c r="AMB16" s="25"/>
      <c r="AMC16" s="25"/>
      <c r="AMD16" s="25"/>
      <c r="AME16" s="25"/>
      <c r="AMF16" s="25"/>
      <c r="AMG16" s="25"/>
      <c r="AMH16" s="25"/>
      <c r="AMI16" s="25"/>
      <c r="AMJ16" s="25"/>
      <c r="AMK16" s="25"/>
    </row>
    <row r="17" spans="1:24" ht="63">
      <c r="A17" s="46"/>
      <c r="B17" s="46"/>
      <c r="C17" s="27" t="s">
        <v>16</v>
      </c>
      <c r="D17" s="23"/>
      <c r="E17" s="23"/>
      <c r="F17" s="23"/>
      <c r="G17" s="23"/>
      <c r="H17" s="6">
        <f>H27+H39+H32</f>
        <v>1000000</v>
      </c>
      <c r="I17" s="6">
        <f t="shared" ref="I17:M17" si="2">I27+I39+I32</f>
        <v>802589</v>
      </c>
      <c r="J17" s="6">
        <f t="shared" si="2"/>
        <v>2391500</v>
      </c>
      <c r="K17" s="6">
        <f t="shared" si="2"/>
        <v>0</v>
      </c>
      <c r="L17" s="6">
        <f t="shared" si="2"/>
        <v>0</v>
      </c>
      <c r="M17" s="6">
        <f t="shared" si="2"/>
        <v>0</v>
      </c>
      <c r="N17" s="12"/>
      <c r="O17" s="12"/>
      <c r="P17" s="12"/>
      <c r="Q17" s="12">
        <v>0</v>
      </c>
      <c r="R17" s="12">
        <v>0</v>
      </c>
      <c r="S17" s="47"/>
      <c r="T17" s="48"/>
      <c r="U17" s="51"/>
    </row>
    <row r="18" spans="1:24" ht="19.5" customHeight="1">
      <c r="A18" s="46"/>
      <c r="B18" s="46"/>
      <c r="C18" s="24" t="s">
        <v>37</v>
      </c>
      <c r="D18" s="23"/>
      <c r="E18" s="23"/>
      <c r="F18" s="23"/>
      <c r="G18" s="23"/>
      <c r="H18" s="6">
        <f>H21+H24+H26+H28+H31+H33+H34+H36+H40+H25</f>
        <v>4224610.0999999996</v>
      </c>
      <c r="I18" s="6">
        <f t="shared" ref="I18:M18" si="3">I21+I24+I26+I28+I31+I33+I34+I36+I40+I25</f>
        <v>4265087.09</v>
      </c>
      <c r="J18" s="6">
        <f t="shared" si="3"/>
        <v>2864449.23</v>
      </c>
      <c r="K18" s="6">
        <f t="shared" si="3"/>
        <v>2511438.19</v>
      </c>
      <c r="L18" s="6">
        <f t="shared" si="3"/>
        <v>2233374.64</v>
      </c>
      <c r="M18" s="6">
        <f t="shared" si="3"/>
        <v>2053301.5</v>
      </c>
      <c r="N18" s="12"/>
      <c r="O18" s="12"/>
      <c r="P18" s="12"/>
      <c r="Q18" s="12">
        <f>Q19</f>
        <v>1494500</v>
      </c>
      <c r="R18" s="12">
        <f>R19</f>
        <v>1494500</v>
      </c>
      <c r="S18" s="47"/>
      <c r="T18" s="48"/>
      <c r="U18" s="51"/>
    </row>
    <row r="19" spans="1:24" ht="19.5" customHeight="1">
      <c r="A19" s="46"/>
      <c r="B19" s="46"/>
      <c r="C19" s="24" t="s">
        <v>17</v>
      </c>
      <c r="D19" s="10"/>
      <c r="E19" s="10"/>
      <c r="F19" s="10"/>
      <c r="G19" s="10"/>
      <c r="H19" s="6">
        <f>SUM(H35+H23+H20)</f>
        <v>5224610.0999999996</v>
      </c>
      <c r="I19" s="6">
        <f>I20+I23+I35</f>
        <v>5067676.09</v>
      </c>
      <c r="J19" s="6">
        <f>J21+J24+J25+J26+J27+J28+J31+J32+J33+J34+J36+J38+J39+J40</f>
        <v>5505949.2300000004</v>
      </c>
      <c r="K19" s="6">
        <f t="shared" ref="K19:M19" si="4">K21+K24+K25+K26+K27+K28+K31+K32+K33+K34+K36+K38+K39+K40</f>
        <v>2511438.19</v>
      </c>
      <c r="L19" s="6">
        <f t="shared" si="4"/>
        <v>2233374.64</v>
      </c>
      <c r="M19" s="6">
        <f t="shared" si="4"/>
        <v>2053301.5</v>
      </c>
      <c r="N19" s="12"/>
      <c r="O19" s="12"/>
      <c r="P19" s="12"/>
      <c r="Q19" s="12">
        <f>Q20+Q23+Q35</f>
        <v>1494500</v>
      </c>
      <c r="R19" s="12">
        <f>R20+R23+R35</f>
        <v>1494500</v>
      </c>
      <c r="S19" s="47"/>
      <c r="T19" s="48"/>
      <c r="U19" s="51"/>
    </row>
    <row r="20" spans="1:24" ht="36.75" customHeight="1">
      <c r="A20" s="28" t="s">
        <v>18</v>
      </c>
      <c r="B20" s="28" t="s">
        <v>48</v>
      </c>
      <c r="C20" s="28"/>
      <c r="D20" s="29"/>
      <c r="E20" s="29"/>
      <c r="F20" s="30" t="s">
        <v>19</v>
      </c>
      <c r="G20" s="29"/>
      <c r="H20" s="31">
        <f t="shared" ref="H20:M20" si="5">H21</f>
        <v>1768703</v>
      </c>
      <c r="I20" s="31">
        <f t="shared" si="5"/>
        <v>2820973.4</v>
      </c>
      <c r="J20" s="31">
        <f t="shared" si="5"/>
        <v>2540411.23</v>
      </c>
      <c r="K20" s="31">
        <f t="shared" si="5"/>
        <v>2511438.19</v>
      </c>
      <c r="L20" s="31">
        <f t="shared" si="5"/>
        <v>2233374.64</v>
      </c>
      <c r="M20" s="31">
        <f t="shared" si="5"/>
        <v>2053301.5</v>
      </c>
      <c r="N20" s="13"/>
      <c r="O20" s="13"/>
      <c r="P20" s="13"/>
      <c r="Q20" s="13">
        <f>Q21</f>
        <v>1419500</v>
      </c>
      <c r="R20" s="13">
        <f>R21</f>
        <v>1419500</v>
      </c>
      <c r="S20" s="52" t="s">
        <v>52</v>
      </c>
      <c r="T20" s="32"/>
      <c r="U20" s="32"/>
      <c r="V20" s="1"/>
      <c r="W20" s="1"/>
      <c r="X20" s="1"/>
    </row>
    <row r="21" spans="1:24" ht="84" customHeight="1">
      <c r="A21" s="24"/>
      <c r="B21" s="24" t="s">
        <v>47</v>
      </c>
      <c r="C21" s="24" t="s">
        <v>17</v>
      </c>
      <c r="D21" s="10">
        <v>905</v>
      </c>
      <c r="E21" s="4" t="s">
        <v>20</v>
      </c>
      <c r="F21" s="4" t="s">
        <v>21</v>
      </c>
      <c r="G21" s="10">
        <v>621</v>
      </c>
      <c r="H21" s="6">
        <v>1768703</v>
      </c>
      <c r="I21" s="6">
        <f>2427773.4+263000+130200</f>
        <v>2820973.4</v>
      </c>
      <c r="J21" s="6">
        <v>2540411.23</v>
      </c>
      <c r="K21" s="6">
        <v>2511438.19</v>
      </c>
      <c r="L21" s="6">
        <v>2233374.64</v>
      </c>
      <c r="M21" s="6">
        <v>2053301.5</v>
      </c>
      <c r="N21" s="12"/>
      <c r="O21" s="12"/>
      <c r="P21" s="12"/>
      <c r="Q21" s="12">
        <v>1419500</v>
      </c>
      <c r="R21" s="12">
        <v>1419500</v>
      </c>
      <c r="S21" s="52"/>
      <c r="T21" s="49" t="s">
        <v>22</v>
      </c>
      <c r="U21" s="51" t="s">
        <v>23</v>
      </c>
    </row>
    <row r="22" spans="1:24" ht="64.5" hidden="1" customHeight="1">
      <c r="A22" s="33"/>
      <c r="B22" s="24" t="s">
        <v>24</v>
      </c>
      <c r="C22" s="24" t="s">
        <v>25</v>
      </c>
      <c r="D22" s="10">
        <v>905</v>
      </c>
      <c r="E22" s="4" t="s">
        <v>20</v>
      </c>
      <c r="F22" s="4" t="s">
        <v>26</v>
      </c>
      <c r="G22" s="10">
        <v>621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12"/>
      <c r="O22" s="12"/>
      <c r="P22" s="12"/>
      <c r="Q22" s="12">
        <v>0</v>
      </c>
      <c r="R22" s="12">
        <v>0</v>
      </c>
      <c r="S22" s="52"/>
      <c r="T22" s="49"/>
      <c r="U22" s="51"/>
    </row>
    <row r="23" spans="1:24" s="35" customFormat="1" ht="66.75" customHeight="1">
      <c r="A23" s="28"/>
      <c r="B23" s="28" t="s">
        <v>64</v>
      </c>
      <c r="C23" s="28"/>
      <c r="D23" s="29"/>
      <c r="E23" s="30"/>
      <c r="F23" s="30"/>
      <c r="G23" s="29"/>
      <c r="H23" s="31">
        <f>H24+H27+H28+H29+H30+H25+H26+H31</f>
        <v>3390908</v>
      </c>
      <c r="I23" s="31">
        <f>SUM(I24:I34)</f>
        <v>2181702.69</v>
      </c>
      <c r="J23" s="31">
        <f>SUM(J24:J34)</f>
        <v>2607055</v>
      </c>
      <c r="K23" s="31">
        <v>0</v>
      </c>
      <c r="L23" s="31">
        <f t="shared" ref="L23:M23" si="6">SUM(L24:L34)</f>
        <v>0</v>
      </c>
      <c r="M23" s="31">
        <f t="shared" si="6"/>
        <v>0</v>
      </c>
      <c r="N23" s="13"/>
      <c r="O23" s="13"/>
      <c r="P23" s="13"/>
      <c r="Q23" s="13">
        <f>Q24</f>
        <v>10000</v>
      </c>
      <c r="R23" s="13">
        <f>R24</f>
        <v>10000</v>
      </c>
      <c r="S23" s="52"/>
      <c r="T23" s="34"/>
      <c r="U23" s="51">
        <v>1</v>
      </c>
    </row>
    <row r="24" spans="1:24" ht="67.5" customHeight="1">
      <c r="A24" s="24"/>
      <c r="B24" s="24" t="s">
        <v>46</v>
      </c>
      <c r="C24" s="24" t="s">
        <v>27</v>
      </c>
      <c r="D24" s="10">
        <v>905</v>
      </c>
      <c r="E24" s="4" t="s">
        <v>20</v>
      </c>
      <c r="F24" s="4" t="s">
        <v>28</v>
      </c>
      <c r="G24" s="10">
        <v>622</v>
      </c>
      <c r="H24" s="6">
        <v>12500</v>
      </c>
      <c r="I24" s="6">
        <v>0</v>
      </c>
      <c r="J24" s="6">
        <v>169300</v>
      </c>
      <c r="K24" s="6">
        <v>0</v>
      </c>
      <c r="L24" s="6">
        <v>0</v>
      </c>
      <c r="M24" s="6">
        <v>0</v>
      </c>
      <c r="N24" s="12"/>
      <c r="O24" s="12"/>
      <c r="P24" s="12"/>
      <c r="Q24" s="12">
        <v>10000</v>
      </c>
      <c r="R24" s="12">
        <v>10000</v>
      </c>
      <c r="S24" s="52"/>
      <c r="T24" s="33" t="s">
        <v>29</v>
      </c>
      <c r="U24" s="51"/>
    </row>
    <row r="25" spans="1:24" ht="52.5" customHeight="1">
      <c r="A25" s="24"/>
      <c r="B25" s="24" t="s">
        <v>45</v>
      </c>
      <c r="C25" s="24" t="s">
        <v>17</v>
      </c>
      <c r="D25" s="10"/>
      <c r="E25" s="4"/>
      <c r="F25" s="4"/>
      <c r="G25" s="10"/>
      <c r="H25" s="6">
        <v>80000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12"/>
      <c r="O25" s="12"/>
      <c r="P25" s="12"/>
      <c r="Q25" s="12"/>
      <c r="R25" s="12"/>
      <c r="S25" s="52"/>
      <c r="T25" s="33" t="s">
        <v>30</v>
      </c>
      <c r="U25" s="51"/>
    </row>
    <row r="26" spans="1:24" ht="35.25" customHeight="1">
      <c r="A26" s="24"/>
      <c r="B26" s="24" t="s">
        <v>44</v>
      </c>
      <c r="C26" s="24" t="s">
        <v>17</v>
      </c>
      <c r="D26" s="10"/>
      <c r="E26" s="4"/>
      <c r="F26" s="4"/>
      <c r="G26" s="10"/>
      <c r="H26" s="6">
        <v>128000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12"/>
      <c r="O26" s="12"/>
      <c r="P26" s="12"/>
      <c r="Q26" s="12"/>
      <c r="R26" s="12"/>
      <c r="S26" s="52"/>
      <c r="T26" s="33" t="s">
        <v>31</v>
      </c>
      <c r="U26" s="51"/>
    </row>
    <row r="27" spans="1:24" ht="68.25" customHeight="1">
      <c r="A27" s="49"/>
      <c r="B27" s="24" t="s">
        <v>43</v>
      </c>
      <c r="C27" s="24" t="s">
        <v>67</v>
      </c>
      <c r="D27" s="10"/>
      <c r="E27" s="4"/>
      <c r="F27" s="4"/>
      <c r="G27" s="10"/>
      <c r="H27" s="6">
        <v>1000000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12"/>
      <c r="O27" s="12"/>
      <c r="P27" s="12"/>
      <c r="Q27" s="12">
        <v>0</v>
      </c>
      <c r="R27" s="12">
        <v>0</v>
      </c>
      <c r="S27" s="52"/>
      <c r="T27" s="49" t="s">
        <v>32</v>
      </c>
      <c r="U27" s="51"/>
    </row>
    <row r="28" spans="1:24" ht="72" customHeight="1">
      <c r="A28" s="49"/>
      <c r="B28" s="24" t="s">
        <v>42</v>
      </c>
      <c r="C28" s="24" t="s">
        <v>27</v>
      </c>
      <c r="D28" s="10"/>
      <c r="E28" s="4"/>
      <c r="F28" s="4"/>
      <c r="G28" s="10"/>
      <c r="H28" s="6">
        <v>20408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12"/>
      <c r="O28" s="12"/>
      <c r="P28" s="12"/>
      <c r="Q28" s="12">
        <v>0</v>
      </c>
      <c r="R28" s="12">
        <v>0</v>
      </c>
      <c r="S28" s="52"/>
      <c r="T28" s="49"/>
      <c r="U28" s="51"/>
    </row>
    <row r="29" spans="1:24" ht="78.75" hidden="1" customHeight="1">
      <c r="A29" s="49"/>
      <c r="B29" s="24" t="s">
        <v>41</v>
      </c>
      <c r="C29" s="24" t="s">
        <v>25</v>
      </c>
      <c r="D29" s="10"/>
      <c r="E29" s="4"/>
      <c r="F29" s="4"/>
      <c r="G29" s="10"/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12"/>
      <c r="O29" s="12"/>
      <c r="P29" s="12"/>
      <c r="Q29" s="12"/>
      <c r="R29" s="12"/>
      <c r="S29" s="52"/>
      <c r="T29" s="49" t="s">
        <v>33</v>
      </c>
      <c r="U29" s="51"/>
    </row>
    <row r="30" spans="1:24" ht="63" hidden="1">
      <c r="A30" s="49"/>
      <c r="B30" s="24" t="s">
        <v>40</v>
      </c>
      <c r="C30" s="24" t="s">
        <v>27</v>
      </c>
      <c r="D30" s="10"/>
      <c r="E30" s="4"/>
      <c r="F30" s="4"/>
      <c r="G30" s="10"/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12"/>
      <c r="O30" s="12"/>
      <c r="P30" s="12"/>
      <c r="Q30" s="12"/>
      <c r="R30" s="12"/>
      <c r="S30" s="52"/>
      <c r="T30" s="49"/>
      <c r="U30" s="51"/>
    </row>
    <row r="31" spans="1:24" ht="68.25" customHeight="1">
      <c r="A31" s="33"/>
      <c r="B31" s="36" t="s">
        <v>61</v>
      </c>
      <c r="C31" s="24" t="s">
        <v>17</v>
      </c>
      <c r="D31" s="10">
        <v>905</v>
      </c>
      <c r="E31" s="4" t="s">
        <v>20</v>
      </c>
      <c r="F31" s="4" t="s">
        <v>55</v>
      </c>
      <c r="G31" s="10">
        <v>622</v>
      </c>
      <c r="H31" s="6">
        <v>2150000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12"/>
      <c r="O31" s="12"/>
      <c r="P31" s="12"/>
      <c r="Q31" s="12"/>
      <c r="R31" s="12"/>
      <c r="S31" s="52"/>
      <c r="T31" s="36" t="s">
        <v>60</v>
      </c>
      <c r="U31" s="51"/>
    </row>
    <row r="32" spans="1:24" ht="68.25" customHeight="1">
      <c r="A32" s="33"/>
      <c r="B32" s="36" t="s">
        <v>62</v>
      </c>
      <c r="C32" s="24" t="s">
        <v>67</v>
      </c>
      <c r="D32" s="10">
        <v>905</v>
      </c>
      <c r="E32" s="4" t="s">
        <v>20</v>
      </c>
      <c r="F32" s="4" t="s">
        <v>56</v>
      </c>
      <c r="G32" s="10">
        <v>622</v>
      </c>
      <c r="H32" s="6"/>
      <c r="I32" s="6">
        <v>802589</v>
      </c>
      <c r="J32" s="6">
        <v>2389000</v>
      </c>
      <c r="K32" s="6">
        <v>0</v>
      </c>
      <c r="L32" s="6">
        <v>0</v>
      </c>
      <c r="M32" s="6">
        <v>0</v>
      </c>
      <c r="N32" s="12"/>
      <c r="O32" s="12"/>
      <c r="P32" s="12"/>
      <c r="Q32" s="12"/>
      <c r="R32" s="12"/>
      <c r="S32" s="52"/>
      <c r="T32" s="57" t="s">
        <v>76</v>
      </c>
      <c r="U32" s="37"/>
    </row>
    <row r="33" spans="1:21" ht="64.5" customHeight="1">
      <c r="A33" s="33"/>
      <c r="B33" s="36" t="s">
        <v>63</v>
      </c>
      <c r="C33" s="24" t="s">
        <v>17</v>
      </c>
      <c r="D33" s="10">
        <v>905</v>
      </c>
      <c r="E33" s="4" t="s">
        <v>20</v>
      </c>
      <c r="F33" s="4" t="s">
        <v>57</v>
      </c>
      <c r="G33" s="10">
        <v>622</v>
      </c>
      <c r="H33" s="6"/>
      <c r="I33" s="6">
        <v>16379</v>
      </c>
      <c r="J33" s="6">
        <v>48755</v>
      </c>
      <c r="K33" s="6">
        <v>0</v>
      </c>
      <c r="L33" s="6">
        <v>0</v>
      </c>
      <c r="M33" s="6">
        <v>0</v>
      </c>
      <c r="N33" s="12"/>
      <c r="O33" s="12"/>
      <c r="P33" s="12"/>
      <c r="Q33" s="12"/>
      <c r="R33" s="12"/>
      <c r="S33" s="52"/>
      <c r="T33" s="58"/>
      <c r="U33" s="37"/>
    </row>
    <row r="34" spans="1:21" ht="132.75" customHeight="1">
      <c r="A34" s="33"/>
      <c r="B34" s="36" t="s">
        <v>65</v>
      </c>
      <c r="C34" s="24" t="s">
        <v>17</v>
      </c>
      <c r="D34" s="10"/>
      <c r="E34" s="4"/>
      <c r="F34" s="4"/>
      <c r="G34" s="10"/>
      <c r="H34" s="6"/>
      <c r="I34" s="6">
        <f>362972+1000000-237.31</f>
        <v>1362734.69</v>
      </c>
      <c r="J34" s="6">
        <v>0</v>
      </c>
      <c r="K34" s="6">
        <v>0</v>
      </c>
      <c r="L34" s="6">
        <v>0</v>
      </c>
      <c r="M34" s="6">
        <v>0</v>
      </c>
      <c r="N34" s="12"/>
      <c r="O34" s="12"/>
      <c r="P34" s="12"/>
      <c r="Q34" s="12"/>
      <c r="R34" s="12"/>
      <c r="S34" s="52"/>
      <c r="T34" s="36" t="s">
        <v>69</v>
      </c>
      <c r="U34" s="37"/>
    </row>
    <row r="35" spans="1:21" ht="72.75" customHeight="1">
      <c r="A35" s="28"/>
      <c r="B35" s="28" t="s">
        <v>38</v>
      </c>
      <c r="C35" s="28"/>
      <c r="D35" s="29"/>
      <c r="E35" s="30"/>
      <c r="F35" s="30"/>
      <c r="G35" s="29"/>
      <c r="H35" s="31">
        <f t="shared" ref="H35:M35" si="7">H36</f>
        <v>64999.1</v>
      </c>
      <c r="I35" s="31">
        <f t="shared" si="7"/>
        <v>65000</v>
      </c>
      <c r="J35" s="31">
        <f t="shared" si="7"/>
        <v>100830</v>
      </c>
      <c r="K35" s="31">
        <f t="shared" si="7"/>
        <v>0</v>
      </c>
      <c r="L35" s="31">
        <f t="shared" si="7"/>
        <v>0</v>
      </c>
      <c r="M35" s="31">
        <f t="shared" si="7"/>
        <v>0</v>
      </c>
      <c r="N35" s="13"/>
      <c r="O35" s="13"/>
      <c r="P35" s="13"/>
      <c r="Q35" s="13">
        <f>Q36</f>
        <v>65000</v>
      </c>
      <c r="R35" s="13">
        <f>R36</f>
        <v>65000</v>
      </c>
      <c r="S35" s="52"/>
      <c r="T35" s="10"/>
      <c r="U35" s="51">
        <v>2.2999999999999998</v>
      </c>
    </row>
    <row r="36" spans="1:21" ht="84" customHeight="1">
      <c r="A36" s="24"/>
      <c r="B36" s="24" t="s">
        <v>39</v>
      </c>
      <c r="C36" s="24" t="s">
        <v>27</v>
      </c>
      <c r="D36" s="10">
        <v>905</v>
      </c>
      <c r="E36" s="4" t="s">
        <v>20</v>
      </c>
      <c r="F36" s="4" t="s">
        <v>34</v>
      </c>
      <c r="G36" s="10">
        <v>622</v>
      </c>
      <c r="H36" s="6">
        <v>64999.1</v>
      </c>
      <c r="I36" s="6">
        <v>65000</v>
      </c>
      <c r="J36" s="6">
        <v>100830</v>
      </c>
      <c r="K36" s="6">
        <v>0</v>
      </c>
      <c r="L36" s="6">
        <v>0</v>
      </c>
      <c r="M36" s="6">
        <v>0</v>
      </c>
      <c r="N36" s="12"/>
      <c r="O36" s="12"/>
      <c r="P36" s="12"/>
      <c r="Q36" s="12">
        <v>65000</v>
      </c>
      <c r="R36" s="12">
        <v>65000</v>
      </c>
      <c r="S36" s="52"/>
      <c r="T36" s="24" t="s">
        <v>53</v>
      </c>
      <c r="U36" s="51"/>
    </row>
    <row r="37" spans="1:21" ht="47.25" customHeight="1">
      <c r="A37" s="28"/>
      <c r="B37" s="28" t="s">
        <v>70</v>
      </c>
      <c r="C37" s="28"/>
      <c r="D37" s="29"/>
      <c r="E37" s="30"/>
      <c r="F37" s="30"/>
      <c r="G37" s="29"/>
      <c r="H37" s="31"/>
      <c r="I37" s="31"/>
      <c r="J37" s="31">
        <f>J40+J38+J39</f>
        <v>257653</v>
      </c>
      <c r="K37" s="31">
        <f>K40</f>
        <v>0</v>
      </c>
      <c r="L37" s="31">
        <f>L40</f>
        <v>0</v>
      </c>
      <c r="M37" s="31">
        <f>M40</f>
        <v>0</v>
      </c>
      <c r="N37" s="13"/>
      <c r="O37" s="13"/>
      <c r="P37" s="13"/>
      <c r="Q37" s="13">
        <f>Q40</f>
        <v>65000</v>
      </c>
      <c r="R37" s="13">
        <f>R40</f>
        <v>65000</v>
      </c>
      <c r="S37" s="38"/>
      <c r="T37" s="10"/>
      <c r="U37" s="51">
        <v>2.2999999999999998</v>
      </c>
    </row>
    <row r="38" spans="1:21" ht="27.75" customHeight="1">
      <c r="A38" s="28"/>
      <c r="B38" s="54" t="s">
        <v>71</v>
      </c>
      <c r="C38" s="24" t="s">
        <v>73</v>
      </c>
      <c r="D38" s="10">
        <v>905</v>
      </c>
      <c r="E38" s="4" t="s">
        <v>20</v>
      </c>
      <c r="F38" s="4" t="s">
        <v>72</v>
      </c>
      <c r="G38" s="10">
        <v>622</v>
      </c>
      <c r="H38" s="6"/>
      <c r="I38" s="6"/>
      <c r="J38" s="6">
        <v>250000</v>
      </c>
      <c r="K38" s="6">
        <v>0</v>
      </c>
      <c r="L38" s="6">
        <v>0</v>
      </c>
      <c r="M38" s="6">
        <v>0</v>
      </c>
      <c r="N38" s="13"/>
      <c r="O38" s="13"/>
      <c r="P38" s="13"/>
      <c r="Q38" s="13"/>
      <c r="R38" s="13"/>
      <c r="S38" s="38"/>
      <c r="T38" s="54" t="s">
        <v>74</v>
      </c>
      <c r="U38" s="51"/>
    </row>
    <row r="39" spans="1:21" ht="28.5" customHeight="1">
      <c r="A39" s="28"/>
      <c r="B39" s="55"/>
      <c r="C39" s="24" t="s">
        <v>67</v>
      </c>
      <c r="D39" s="10">
        <v>905</v>
      </c>
      <c r="E39" s="4" t="s">
        <v>20</v>
      </c>
      <c r="F39" s="4" t="s">
        <v>72</v>
      </c>
      <c r="G39" s="10">
        <v>622</v>
      </c>
      <c r="H39" s="6"/>
      <c r="I39" s="6"/>
      <c r="J39" s="6">
        <v>2500</v>
      </c>
      <c r="K39" s="6">
        <v>0</v>
      </c>
      <c r="L39" s="6">
        <v>0</v>
      </c>
      <c r="M39" s="6">
        <v>0</v>
      </c>
      <c r="N39" s="13"/>
      <c r="O39" s="13"/>
      <c r="P39" s="13"/>
      <c r="Q39" s="13"/>
      <c r="R39" s="13"/>
      <c r="S39" s="38"/>
      <c r="T39" s="55"/>
      <c r="U39" s="51"/>
    </row>
    <row r="40" spans="1:21" ht="28.5" customHeight="1">
      <c r="A40" s="24"/>
      <c r="B40" s="56"/>
      <c r="C40" s="24" t="s">
        <v>17</v>
      </c>
      <c r="D40" s="10">
        <v>905</v>
      </c>
      <c r="E40" s="4" t="s">
        <v>20</v>
      </c>
      <c r="F40" s="4" t="s">
        <v>72</v>
      </c>
      <c r="G40" s="10">
        <v>622</v>
      </c>
      <c r="H40" s="6"/>
      <c r="I40" s="6"/>
      <c r="J40" s="6">
        <v>5153</v>
      </c>
      <c r="K40" s="6">
        <v>0</v>
      </c>
      <c r="L40" s="6">
        <v>0</v>
      </c>
      <c r="M40" s="6">
        <v>0</v>
      </c>
      <c r="N40" s="12"/>
      <c r="O40" s="12"/>
      <c r="P40" s="12"/>
      <c r="Q40" s="12">
        <v>65000</v>
      </c>
      <c r="R40" s="12">
        <v>65000</v>
      </c>
      <c r="S40" s="38"/>
      <c r="T40" s="56"/>
      <c r="U40" s="51"/>
    </row>
    <row r="42" spans="1:21" hidden="1"/>
    <row r="43" spans="1:21" ht="43.5" customHeight="1">
      <c r="A43" s="50" t="s">
        <v>66</v>
      </c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39"/>
      <c r="M43" s="39"/>
      <c r="N43" s="40"/>
      <c r="O43" s="40"/>
      <c r="P43" s="40"/>
      <c r="Q43" s="40"/>
      <c r="R43" s="40"/>
      <c r="S43" s="41" t="s">
        <v>54</v>
      </c>
      <c r="T43" s="41" t="s">
        <v>68</v>
      </c>
    </row>
    <row r="44" spans="1:21" ht="18.75">
      <c r="A44" s="45"/>
      <c r="B44" s="45"/>
      <c r="C44" s="45"/>
      <c r="D44" s="42"/>
      <c r="E44" s="42"/>
      <c r="F44" s="43"/>
      <c r="G44" s="42"/>
      <c r="H44" s="7"/>
      <c r="I44" s="7"/>
      <c r="J44" s="7"/>
      <c r="K44" s="7"/>
      <c r="L44" s="7"/>
      <c r="M44" s="7"/>
      <c r="N44" s="42"/>
      <c r="O44" s="42"/>
      <c r="P44" s="42"/>
      <c r="Q44" s="42"/>
      <c r="R44" s="42"/>
      <c r="S44" s="44"/>
    </row>
  </sheetData>
  <mergeCells count="37">
    <mergeCell ref="U37:U40"/>
    <mergeCell ref="B38:B40"/>
    <mergeCell ref="T38:T40"/>
    <mergeCell ref="T32:T33"/>
    <mergeCell ref="J8:K8"/>
    <mergeCell ref="T8:U8"/>
    <mergeCell ref="A9:U9"/>
    <mergeCell ref="A10:U10"/>
    <mergeCell ref="A12:A13"/>
    <mergeCell ref="B12:B13"/>
    <mergeCell ref="C12:C13"/>
    <mergeCell ref="D12:G12"/>
    <mergeCell ref="H12:R12"/>
    <mergeCell ref="S12:S13"/>
    <mergeCell ref="T12:T13"/>
    <mergeCell ref="U12:U13"/>
    <mergeCell ref="T1:U1"/>
    <mergeCell ref="T2:U2"/>
    <mergeCell ref="T3:U3"/>
    <mergeCell ref="T4:U4"/>
    <mergeCell ref="T6:U6"/>
    <mergeCell ref="U15:U19"/>
    <mergeCell ref="S20:S36"/>
    <mergeCell ref="T21:T22"/>
    <mergeCell ref="U21:U22"/>
    <mergeCell ref="U23:U31"/>
    <mergeCell ref="U35:U36"/>
    <mergeCell ref="A44:C44"/>
    <mergeCell ref="A15:A19"/>
    <mergeCell ref="B15:B19"/>
    <mergeCell ref="S15:S19"/>
    <mergeCell ref="T15:T19"/>
    <mergeCell ref="A27:A28"/>
    <mergeCell ref="T27:T28"/>
    <mergeCell ref="A29:A30"/>
    <mergeCell ref="T29:T30"/>
    <mergeCell ref="A43:K43"/>
  </mergeCells>
  <pageMargins left="0.78740157480314965" right="0.59055118110236227" top="0.59055118110236227" bottom="0.59055118110236227" header="0.31496062992125984" footer="0.31496062992125984"/>
  <pageSetup paperSize="9" scale="61" fitToHeight="0" orientation="landscape" r:id="rId1"/>
  <rowBreaks count="2" manualBreakCount="2">
    <brk id="25" max="16383" man="1"/>
    <brk id="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17.02.2023</vt:lpstr>
      <vt:lpstr>'17.02.2023'!Область_печати</vt:lpstr>
    </vt:vector>
  </TitlesOfParts>
  <Company>Экономисты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Point-11</cp:lastModifiedBy>
  <cp:revision>26</cp:revision>
  <cp:lastPrinted>2025-01-13T09:44:39Z</cp:lastPrinted>
  <dcterms:created xsi:type="dcterms:W3CDTF">2015-11-04T05:41:40Z</dcterms:created>
  <dcterms:modified xsi:type="dcterms:W3CDTF">2025-01-13T09:44:58Z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Экономисты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